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028FCB4D-AB1A-4B69-9DC3-75B235A2C6C6}" xr6:coauthVersionLast="47" xr6:coauthVersionMax="47" xr10:uidLastSave="{00000000-0000-0000-0000-000000000000}"/>
  <bookViews>
    <workbookView xWindow="28680" yWindow="-75" windowWidth="29040" windowHeight="15720" xr2:uid="{39283099-A684-4516-9E42-1156C950E10A}"/>
  </bookViews>
  <sheets>
    <sheet name="TEC. ED. CE"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59" i="107"/>
  <c r="I62" i="107" l="1"/>
  <c r="I64" i="107" s="1"/>
  <c r="F126" i="107"/>
  <c r="I112" i="107"/>
  <c r="H137" i="107" s="1"/>
  <c r="I95" i="107"/>
  <c r="I94" i="107"/>
  <c r="I93" i="107"/>
  <c r="I92" i="107"/>
  <c r="I91" i="107"/>
  <c r="I90" i="107"/>
  <c r="I83" i="107"/>
  <c r="I82" i="107"/>
  <c r="I81" i="107"/>
  <c r="I80" i="107"/>
  <c r="I79" i="107"/>
  <c r="I78" i="107"/>
  <c r="H41" i="107"/>
  <c r="H46" i="107" s="1"/>
  <c r="H48" i="107" s="1"/>
  <c r="H33" i="107"/>
  <c r="I23" i="107"/>
  <c r="I24" i="107" s="1"/>
  <c r="I84" i="107" l="1"/>
  <c r="I96" i="107"/>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<sst xmlns="http://schemas.openxmlformats.org/spreadsheetml/2006/main" count="189" uniqueCount="127">
  <si>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</si>
  <si>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</si>
  <si>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</si>
  <si>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</si>
  <si>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</si>
  <si>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</si>
  <si>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</si>
  <si>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</si>
  <si>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</si>
  <si>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</si>
  <si>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</si>
  <si>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</si>
  <si>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</si>
  <si>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</si>
  <si>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</si>
  <si>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</si>
  <si>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</si>
  <si>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</si>
  <si>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</si>
  <si>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</si>
  <si>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</si>
  <si>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</si>
  <si>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</si>
  <si>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</si>
  <si>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</si>
  <si>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</si>
  <si>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</si>
  <si>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</si>
  <si>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</si>
  <si>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</si>
  <si>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</si>
  <si>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</si>
  <si>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</si>
  <si>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</si>
  <si>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</si>
  <si>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</si>
  <si>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</si>
  <si>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</si>
  <si>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</si>
  <si>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</si>
  <si>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</si>
  <si>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</si>
  <si>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</si>
  <si>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</si>
  <si>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</si>
  <si>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</si>
  <si>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</si>
  <si>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</si>
  <si>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</si>
  <si>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</si>
  <si>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</si>
  <si>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</si>
  <si>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</si>
  <si>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</si>
  <si>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</si>
  <si>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</si>
  <si>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</si>
  <si>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</si>
  <si>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</si>
  <si>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</si>
  <si>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</si>
  <si>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</si>
  <si>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</si>
  <si>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</si>
  <si>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</si>
  <si>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</si>
  <si>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</si>
  <si>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</si>
  <si>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</si>
  <si>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</si>
  <si>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</si>
  <si>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</si>
  <si>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</si>
  <si>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</si>
  <si>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</si>
  <si>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</si>
  <si>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</si>
  <si>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</si>
  <si>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</si>
  <si>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</si>
  <si>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</si>
  <si>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</si>
  <si>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</si>
  <si>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</si>
  <si>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</si>
  <si>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</si>
  <si>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</si>
  <si>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</si>
  <si>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</si>
  <si>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</si>
  <si>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</si>
  <si>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</si>
  <si>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</si>
  <si>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</si>
  <si>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</si>
  <si>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</si>
  <si>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</si>
  <si>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</si>
  <si>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</si>
  <si>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</si>
  <si>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</si>
  <si>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</si>
  <si>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</si>
  <si>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</si>
  <si>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</si>
  <si>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</si>
  <si>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</si>
  <si>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</si>
  <si>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</si>
  <si>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</si>
  <si>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</si>
  <si>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</si>
  <si>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</si>
  <si>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</si>
  <si>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</si>
  <si>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</si>
  <si>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</si>
  <si>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</si>
  <si>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</si>
  <si>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C.3. Tributos Municipais (ISS) - </t>
    </r>
    <r>
      <rPr>
        <b/>
        <sz val="11"/>
        <color rgb="FFFF0000"/>
        <rFont val="Calibri"/>
        <family val="2"/>
        <scheme val="minor"/>
      </rPr>
      <t>Salvador/BA</t>
    </r>
  </si>
  <si>
    <r>
      <t>Técnico em Edificações (</t>
    </r>
    <r>
      <rPr>
        <b/>
        <sz val="11"/>
        <color rgb="FFFF0000"/>
        <rFont val="Calibri"/>
        <family val="2"/>
        <scheme val="minor"/>
      </rPr>
      <t>CBO 3121</t>
    </r>
    <r>
      <rPr>
        <b/>
        <sz val="11"/>
        <color theme="1"/>
        <rFont val="Calibri"/>
        <family val="2"/>
        <scheme val="minor"/>
      </rPr>
      <t>) - SR/PF/CE - Fortaleza/CE</t>
    </r>
  </si>
  <si>
    <t>SINTEC/CE/2023</t>
  </si>
  <si>
    <r>
      <t xml:space="preserve">B.1) Valor do auxílio-alimentação </t>
    </r>
    <r>
      <rPr>
        <b/>
        <sz val="11"/>
        <color rgb="FF0000FF"/>
        <rFont val="Calibri"/>
        <family val="2"/>
        <scheme val="minor"/>
      </rPr>
      <t>-  (CLÁUSULA 10ª, CCT SINTEC/CE/2023)</t>
    </r>
  </si>
  <si>
    <r>
      <t xml:space="preserve">Salário-Base </t>
    </r>
    <r>
      <rPr>
        <b/>
        <sz val="11"/>
        <color rgb="FFFF0000"/>
        <rFont val="Calibri"/>
        <family val="2"/>
        <scheme val="minor"/>
      </rPr>
      <t>(CLÁUSULA 3ª, CCT-2023 SINTEC/CE</t>
    </r>
    <r>
      <rPr>
        <b/>
        <sz val="11"/>
        <rFont val="Calibri"/>
        <family val="2"/>
        <scheme val="minor"/>
      </rPr>
      <t xml:space="preserve"> </t>
    </r>
    <r>
      <rPr>
        <b/>
        <sz val="11"/>
        <color rgb="FF0000FF"/>
        <rFont val="Calibri"/>
        <family val="2"/>
        <scheme val="minor"/>
      </rPr>
      <t>+ de 2 anos de habilitação</t>
    </r>
  </si>
  <si>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</si>
  <si>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</si>
  <si>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(média dias úteis x 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</si>
</sst>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49" workbookViewId="0">
      <selection activeCell="O65" sqref="O6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118</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120</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121</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45413</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123</v>
      </c>
      <c r="C22" s="92"/>
      <c r="D22" s="92"/>
      <c r="E22" s="92"/>
      <c r="F22" s="92"/>
      <c r="G22" s="92"/>
      <c r="H22" s="92"/>
      <c r="I22" s="28">
        <v>1971.51</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0.3</v>
      </c>
      <c r="I23" s="32">
        <f>ROUND(H23*I22,2)</f>
        <v>591.45000000000005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2562.96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116</v>
      </c>
      <c r="C31" s="121"/>
      <c r="D31" s="121"/>
      <c r="E31" s="121"/>
      <c r="F31" s="121"/>
      <c r="G31" s="122"/>
      <c r="H31" s="23">
        <v>8.3299999999999999E-2</v>
      </c>
      <c r="I31" s="34">
        <f>I24*H31</f>
        <v>213.49456799999999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117</v>
      </c>
      <c r="C32" s="124"/>
      <c r="D32" s="124"/>
      <c r="E32" s="124"/>
      <c r="F32" s="124"/>
      <c r="G32" s="125"/>
      <c r="H32" s="23">
        <v>0.121</v>
      </c>
      <c r="I32" s="34">
        <f>I24*H32</f>
        <v>310.11815999999999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523.61272799999995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617.31454560000009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77.164318200000011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92.597181840000005</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46.298590920000002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30.865727280000002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18.519436368000001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6.1731454560000003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888.93294566400016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246.92581824000001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1135.8587639040002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125</v>
      </c>
      <c r="C54" s="92"/>
      <c r="D54" s="92"/>
      <c r="E54" s="92"/>
      <c r="F54" s="92"/>
      <c r="G54" s="92"/>
      <c r="H54" s="92"/>
      <c r="I54" s="24">
        <f>(4.5*2*22)-(I22/100)*6</f>
        <v>79.709400000000002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126</v>
      </c>
      <c r="C59" s="92"/>
      <c r="D59" s="92"/>
      <c r="E59" s="92"/>
      <c r="F59" s="92"/>
      <c r="G59" s="92"/>
      <c r="H59" s="92"/>
      <c r="I59" s="32">
        <f>H61*H60</f>
        <v>709.5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122</v>
      </c>
      <c r="C60" s="145"/>
      <c r="D60" s="145"/>
      <c r="E60" s="145"/>
      <c r="F60" s="145"/>
      <c r="G60" s="145"/>
      <c r="H60" s="38">
        <v>32.25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v>0.05</v>
      </c>
      <c r="I62" s="24">
        <f>(I59*H62)</f>
        <v>35.475000000000001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92" t="s">
        <v>124</v>
      </c>
      <c r="C63" s="92"/>
      <c r="D63" s="92"/>
      <c r="E63" s="92"/>
      <c r="F63" s="92"/>
      <c r="G63" s="92"/>
      <c r="H63" s="92"/>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I54+I59-I62</f>
        <v>753.73439999999994</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523.61272799999995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1135.8587639040002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753.73439999999994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2413.2058919040001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10.679</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0.86115456000000001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88.165824000000001</v>
      </c>
      <c r="K80" s="81"/>
      <c r="L80" s="55"/>
    </row>
    <row r="81" spans="1:256" ht="31.75" customHeight="1" x14ac:dyDescent="0.35">
      <c r="A81" s="4" t="s">
        <v>32</v>
      </c>
      <c r="B81" s="92" t="s">
        <v>88</v>
      </c>
      <c r="C81" s="92"/>
      <c r="D81" s="92"/>
      <c r="E81" s="92"/>
      <c r="F81" s="92"/>
      <c r="G81" s="92"/>
      <c r="H81" s="92"/>
      <c r="I81" s="57">
        <f>(7/30)/12*100%</f>
        <v>1.9444444444444445E-2</v>
      </c>
      <c r="J81" s="32">
        <f>I24*I81</f>
        <v>49.835333333333338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18.297484032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1.591085568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169.42988149333334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213.57999999999998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35.596666666666664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0.53394999999999992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1.9008619999999998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7.5172641983999995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7.1193333333333335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266.24807619839999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266.24807619839999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266.24807619839999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324.71063097574398</v>
      </c>
      <c r="H118" s="171"/>
    </row>
    <row r="119" spans="1:256" s="69" customFormat="1" x14ac:dyDescent="0.35">
      <c r="A119" s="20" t="s">
        <v>15</v>
      </c>
      <c r="B119" s="156" t="s">
        <v>7</v>
      </c>
      <c r="C119" s="156"/>
      <c r="D119" s="156"/>
      <c r="E119" s="156"/>
      <c r="F119" s="70">
        <v>6.7900000000000002E-2</v>
      </c>
      <c r="G119" s="171">
        <f>(I24+I73+J84+I103+I112)*F119</f>
        <v>367.46419738755031</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89.295423518329599</v>
      </c>
      <c r="H121" s="171"/>
      <c r="I121" s="67" t="s">
        <v>102</v>
      </c>
    </row>
    <row r="122" spans="1:256" s="69" customFormat="1" x14ac:dyDescent="0.35">
      <c r="A122" s="20"/>
      <c r="B122" s="156" t="s">
        <v>103</v>
      </c>
      <c r="C122" s="156"/>
      <c r="D122" s="156"/>
      <c r="E122" s="156"/>
      <c r="F122" s="66">
        <v>7.5999999999999998E-2</v>
      </c>
      <c r="G122" s="171">
        <f>(I24+I73+J84+I103+I112)*F122</f>
        <v>411.30013256927572</v>
      </c>
      <c r="H122" s="171"/>
      <c r="I122" s="67" t="s">
        <v>102</v>
      </c>
    </row>
    <row r="123" spans="1:256" s="69" customFormat="1" x14ac:dyDescent="0.35">
      <c r="A123" s="20"/>
      <c r="B123" s="156" t="s">
        <v>104</v>
      </c>
      <c r="C123" s="156"/>
      <c r="D123" s="156"/>
      <c r="E123" s="156"/>
      <c r="F123" s="70"/>
      <c r="G123" s="171"/>
      <c r="H123" s="171"/>
    </row>
    <row r="124" spans="1:256" s="69" customFormat="1" ht="14.5" customHeight="1" x14ac:dyDescent="0.35">
      <c r="A124" s="20"/>
      <c r="B124" s="156" t="s">
        <v>119</v>
      </c>
      <c r="C124" s="156"/>
      <c r="D124" s="156"/>
      <c r="E124" s="156"/>
      <c r="F124" s="66">
        <v>0.05</v>
      </c>
      <c r="G124" s="171">
        <f>(I24+I73+J84+I103+I112)*F124</f>
        <v>270.59219247978666</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1463.3625769306864</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2562.96</v>
      </c>
    </row>
    <row r="134" spans="1:12" customFormat="1" x14ac:dyDescent="0.35">
      <c r="A134" s="20" t="s">
        <v>15</v>
      </c>
      <c r="B134" s="180" t="s">
        <v>107</v>
      </c>
      <c r="C134" s="180"/>
      <c r="D134" s="180"/>
      <c r="E134" s="180"/>
      <c r="F134" s="180"/>
      <c r="G134" s="180"/>
      <c r="H134" s="72">
        <f>I73</f>
        <v>2413.2058919040001</v>
      </c>
    </row>
    <row r="135" spans="1:12" customFormat="1" x14ac:dyDescent="0.35">
      <c r="A135" s="20" t="s">
        <v>29</v>
      </c>
      <c r="B135" s="180" t="s">
        <v>49</v>
      </c>
      <c r="C135" s="180"/>
      <c r="D135" s="180"/>
      <c r="E135" s="180"/>
      <c r="F135" s="180"/>
      <c r="G135" s="180"/>
      <c r="H135" s="72">
        <f>J84</f>
        <v>169.42988149333334</v>
      </c>
    </row>
    <row r="136" spans="1:12" customFormat="1" x14ac:dyDescent="0.35">
      <c r="A136" s="20" t="s">
        <v>32</v>
      </c>
      <c r="B136" s="183" t="s">
        <v>52</v>
      </c>
      <c r="C136" s="183"/>
      <c r="D136" s="183"/>
      <c r="E136" s="183"/>
      <c r="F136" s="183"/>
      <c r="G136" s="183"/>
      <c r="H136" s="72">
        <f>I103</f>
        <v>266.24807619839999</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5411.8438495957334</v>
      </c>
    </row>
    <row r="139" spans="1:12" customFormat="1" x14ac:dyDescent="0.35">
      <c r="A139" s="20" t="s">
        <v>35</v>
      </c>
      <c r="B139" s="180" t="s">
        <v>110</v>
      </c>
      <c r="C139" s="180"/>
      <c r="D139" s="180"/>
      <c r="E139" s="180"/>
      <c r="F139" s="180"/>
      <c r="G139" s="180"/>
      <c r="H139" s="72">
        <f>G126</f>
        <v>1463.3625769306864</v>
      </c>
    </row>
    <row r="140" spans="1:12" customFormat="1" ht="13" customHeight="1" x14ac:dyDescent="0.35">
      <c r="A140" s="176" t="s">
        <v>111</v>
      </c>
      <c r="B140" s="176"/>
      <c r="C140" s="176"/>
      <c r="D140" s="176"/>
      <c r="E140" s="176"/>
      <c r="F140" s="176"/>
      <c r="G140" s="176"/>
      <c r="H140" s="74">
        <f>H138+H139</f>
        <v>6875.2064265264198</v>
      </c>
    </row>
    <row r="141" spans="1:12" s="52" customFormat="1" ht="13" customHeight="1" x14ac:dyDescent="0.3">
      <c r="A141" s="181" t="s">
        <v>112</v>
      </c>
      <c r="B141" s="181"/>
      <c r="C141" s="181"/>
      <c r="D141" s="181"/>
      <c r="E141" s="181"/>
      <c r="F141" s="181"/>
      <c r="G141" s="181"/>
      <c r="H141" s="75">
        <f>12*H140</f>
        <v>82502.477118317038</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2024-05-14T13:43:27Z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